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382019" sheetId="1" r:id="rId3"/>
  </sheets>
  <definedNames/>
  <calcPr/>
</workbook>
</file>

<file path=xl/sharedStrings.xml><?xml version="1.0" encoding="utf-8"?>
<sst xmlns="http://schemas.openxmlformats.org/spreadsheetml/2006/main" count="99" uniqueCount="70">
  <si>
    <t xml:space="preserve">Wood V Bar X Ranch Red Angus Bulls </t>
  </si>
  <si>
    <t>EPD'S AS OF 3/8/2019</t>
  </si>
  <si>
    <t>on test</t>
  </si>
  <si>
    <t>BULL#</t>
  </si>
  <si>
    <t>Registration #</t>
  </si>
  <si>
    <t>DAM</t>
  </si>
  <si>
    <t>SIRE</t>
  </si>
  <si>
    <t>BD</t>
  </si>
  <si>
    <t>BW</t>
  </si>
  <si>
    <t>WW</t>
  </si>
  <si>
    <t>ADG</t>
  </si>
  <si>
    <t>HB</t>
  </si>
  <si>
    <t>GM</t>
  </si>
  <si>
    <t>CED</t>
  </si>
  <si>
    <t>YW</t>
  </si>
  <si>
    <t>DMI</t>
  </si>
  <si>
    <t>MK</t>
  </si>
  <si>
    <t>ME</t>
  </si>
  <si>
    <t>HPG</t>
  </si>
  <si>
    <t>CEM</t>
  </si>
  <si>
    <t>ST</t>
  </si>
  <si>
    <t>Marb</t>
  </si>
  <si>
    <t>YG</t>
  </si>
  <si>
    <t>CW</t>
  </si>
  <si>
    <t>REA</t>
  </si>
  <si>
    <t>Fat</t>
  </si>
  <si>
    <t>8003 RED</t>
  </si>
  <si>
    <t>5L Defender 76C</t>
  </si>
  <si>
    <t xml:space="preserve">8004 RED </t>
  </si>
  <si>
    <t>`0146</t>
  </si>
  <si>
    <t>8009 RED</t>
  </si>
  <si>
    <t>Wood Indy 6010</t>
  </si>
  <si>
    <t>8018 RED</t>
  </si>
  <si>
    <t>SUNR Ultimate Ribeye 935B</t>
  </si>
  <si>
    <t>8023 RED</t>
  </si>
  <si>
    <t>8026 RED</t>
  </si>
  <si>
    <t>`0172</t>
  </si>
  <si>
    <t>8027 RED</t>
  </si>
  <si>
    <t>8030 RED</t>
  </si>
  <si>
    <t>8031 RED</t>
  </si>
  <si>
    <t>PCHFRK Conqueror 1312</t>
  </si>
  <si>
    <t>8032 RED</t>
  </si>
  <si>
    <t>8033 RED</t>
  </si>
  <si>
    <t>8035 RED</t>
  </si>
  <si>
    <t>8036 RED</t>
  </si>
  <si>
    <t>8039 RED</t>
  </si>
  <si>
    <t>8040 RED</t>
  </si>
  <si>
    <t xml:space="preserve">F 609 B </t>
  </si>
  <si>
    <t>8041 RED</t>
  </si>
  <si>
    <t xml:space="preserve"> BA29U </t>
  </si>
  <si>
    <t>8042 RED</t>
  </si>
  <si>
    <t>8043 RED</t>
  </si>
  <si>
    <t>Pending</t>
  </si>
  <si>
    <t>REGISTRATION PENDING DNA TESTING ON DAM (Available as commercial bull)</t>
  </si>
  <si>
    <t>8044 RED</t>
  </si>
  <si>
    <t>8045 RED</t>
  </si>
  <si>
    <t xml:space="preserve">F 657 B  </t>
  </si>
  <si>
    <t xml:space="preserve">8046 BLK </t>
  </si>
  <si>
    <t xml:space="preserve">A202C </t>
  </si>
  <si>
    <t>Spur Franchise of Garton</t>
  </si>
  <si>
    <t>8047 RED</t>
  </si>
  <si>
    <t>8049 RED</t>
  </si>
  <si>
    <t>8052 RED</t>
  </si>
  <si>
    <t>8054 RED</t>
  </si>
  <si>
    <t xml:space="preserve">F 550B </t>
  </si>
  <si>
    <t>8061 RED</t>
  </si>
  <si>
    <t>8063 RED</t>
  </si>
  <si>
    <t>8064 RED</t>
  </si>
  <si>
    <t>8068 RED</t>
  </si>
  <si>
    <t>8073 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</si>
</sst>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8">
    <font>
      <sz val="14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1.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0" fillId="0" fontId="4" numFmtId="2" xfId="0" applyAlignment="1" applyFont="1" applyNumberFormat="1">
      <alignment horizont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" width="8.5"/>
    <col customWidth="1" min="3" max="3" width="7.0"/>
    <col customWidth="1" min="4" max="4" width="23.1"/>
    <col customWidth="1" min="5" max="5" width="5.9"/>
    <col customWidth="1" min="6" max="6" width="4.0"/>
    <col customWidth="1" min="7" max="7" width="4.7"/>
    <col customWidth="1" min="8" max="8" width="5.4"/>
    <col customWidth="1" min="9" max="9" width="4.8"/>
    <col customWidth="1" min="10" max="10" width="4.5"/>
    <col customWidth="1" min="11" max="12" width="5.2"/>
    <col customWidth="1" min="13" max="14" width="4.1"/>
    <col customWidth="1" min="15" max="15" width="3.1"/>
    <col customWidth="1" min="16" max="16" width="4.1"/>
    <col customWidth="1" min="17" max="17" width="3.1"/>
    <col customWidth="1" min="18" max="18" width="4.1"/>
    <col customWidth="1" min="19" max="19" width="5.6"/>
    <col customWidth="1" min="20" max="20" width="6.2"/>
    <col customWidth="1" min="21" max="21" width="3.6"/>
    <col customWidth="1" min="22" max="22" width="3.9"/>
    <col customWidth="1" min="23" max="23" width="4.2"/>
    <col customWidth="1" min="24" max="24" width="2.8"/>
    <col customWidth="1" min="25" max="25" width="3.9"/>
    <col customWidth="1" min="26" max="26" width="5.3"/>
    <col customWidth="1" min="27" max="27" width="6.4"/>
    <col customWidth="1" min="28" max="28" width="3.7"/>
    <col customWidth="1" min="29" max="29" width="5.6"/>
    <col customWidth="1" min="30" max="30" width="5.4"/>
  </cols>
  <sheetData>
    <row r="1" ht="18.75" customHeight="1">
      <c r="A1" s="1" t="s">
        <v>0</v>
      </c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1" t="s">
        <v>1</v>
      </c>
      <c r="U1" s="2"/>
      <c r="V1" s="2"/>
      <c r="W1" s="2"/>
      <c r="X1" s="2"/>
      <c r="Y1" s="2"/>
      <c r="Z1" s="2"/>
      <c r="AA1" s="2"/>
      <c r="AB1" s="2"/>
      <c r="AC1" s="2"/>
      <c r="AD1" s="2"/>
    </row>
    <row r="2" ht="18.75" customHeight="1">
      <c r="A2" s="4"/>
      <c r="B2" s="5"/>
      <c r="C2" s="4"/>
      <c r="D2" s="4"/>
      <c r="E2" s="4"/>
      <c r="F2" s="4"/>
      <c r="G2" s="4"/>
      <c r="H2" s="3" t="s">
        <v>2</v>
      </c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18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>
        <v>43409.0</v>
      </c>
      <c r="I3" s="6">
        <v>43491.0</v>
      </c>
      <c r="J3" s="6" t="s">
        <v>10</v>
      </c>
      <c r="K3" s="6">
        <v>43523.0</v>
      </c>
      <c r="L3" s="6" t="s">
        <v>10</v>
      </c>
      <c r="M3" s="5" t="s">
        <v>11</v>
      </c>
      <c r="N3" s="5" t="s">
        <v>12</v>
      </c>
      <c r="O3" s="5" t="s">
        <v>13</v>
      </c>
      <c r="P3" s="5" t="s">
        <v>8</v>
      </c>
      <c r="Q3" s="5" t="s">
        <v>9</v>
      </c>
      <c r="R3" s="5" t="s">
        <v>14</v>
      </c>
      <c r="S3" s="5" t="s">
        <v>10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  <c r="AD3" s="5" t="s">
        <v>25</v>
      </c>
    </row>
    <row r="4" ht="18.75" customHeight="1">
      <c r="A4" s="7" t="s">
        <v>26</v>
      </c>
      <c r="B4" s="8" t="str">
        <f>HYPERLINK("https://zebu.redangus.org:8443/redspro/redspro/action/animalSearch.AnimalSearchAction?eventSubmit_displayAnimal=T&amp;animalNumber=3983940","3983940")</f>
        <v>3983940</v>
      </c>
      <c r="C4" s="3">
        <v>8108.0</v>
      </c>
      <c r="D4" s="3" t="s">
        <v>27</v>
      </c>
      <c r="E4" s="9">
        <v>43148.0</v>
      </c>
      <c r="F4" s="10">
        <v>74.0</v>
      </c>
      <c r="G4" s="10">
        <v>679.0</v>
      </c>
      <c r="H4" s="3">
        <v>715.0</v>
      </c>
      <c r="I4" s="3">
        <v>930.0</v>
      </c>
      <c r="J4" s="3">
        <v>2.62</v>
      </c>
      <c r="K4" s="3">
        <v>1050.0</v>
      </c>
      <c r="L4" s="3">
        <v>2.9</v>
      </c>
      <c r="M4" s="10">
        <v>177.0</v>
      </c>
      <c r="N4" s="10">
        <v>46.0</v>
      </c>
      <c r="O4" s="10">
        <v>13.0</v>
      </c>
      <c r="P4" s="10">
        <v>-2.7</v>
      </c>
      <c r="Q4" s="10">
        <v>55.0</v>
      </c>
      <c r="R4" s="10">
        <v>88.0</v>
      </c>
      <c r="S4" s="10">
        <v>0.21</v>
      </c>
      <c r="T4" s="10">
        <v>1.0</v>
      </c>
      <c r="U4" s="10">
        <v>30.0</v>
      </c>
      <c r="V4" s="10">
        <v>-3.0</v>
      </c>
      <c r="W4" s="10">
        <v>16.0</v>
      </c>
      <c r="X4" s="10">
        <v>6.0</v>
      </c>
      <c r="Y4" s="10">
        <v>16.0</v>
      </c>
      <c r="Z4" s="10">
        <v>0.18</v>
      </c>
      <c r="AA4" s="10">
        <v>0.13</v>
      </c>
      <c r="AB4" s="10">
        <v>12.0</v>
      </c>
      <c r="AC4" s="10">
        <v>-0.14</v>
      </c>
      <c r="AD4" s="10">
        <v>0.03</v>
      </c>
    </row>
    <row r="5" ht="18.75" customHeight="1">
      <c r="A5" s="7" t="s">
        <v>28</v>
      </c>
      <c r="B5" s="8" t="str">
        <f>HYPERLINK("https://zebu.redangus.org:8443/redspro/redspro/action/animalSearch.AnimalSearchAction?eventSubmit_displayAnimal=T&amp;animalNumber=3983962","3983962")</f>
        <v>3983962</v>
      </c>
      <c r="C5" s="3" t="s">
        <v>29</v>
      </c>
      <c r="D5" s="3" t="s">
        <v>27</v>
      </c>
      <c r="E5" s="9">
        <v>43153.0</v>
      </c>
      <c r="F5" s="10">
        <v>86.0</v>
      </c>
      <c r="G5" s="10">
        <v>697.0</v>
      </c>
      <c r="H5" s="3">
        <v>735.0</v>
      </c>
      <c r="I5" s="3">
        <v>930.0</v>
      </c>
      <c r="J5" s="3">
        <v>2.37</v>
      </c>
      <c r="K5" s="3">
        <v>1016.0</v>
      </c>
      <c r="L5" s="3">
        <v>2.5</v>
      </c>
      <c r="M5" s="10">
        <v>167.0</v>
      </c>
      <c r="N5" s="10">
        <v>48.0</v>
      </c>
      <c r="O5" s="10">
        <v>13.0</v>
      </c>
      <c r="P5" s="10">
        <v>-1.2</v>
      </c>
      <c r="Q5" s="10">
        <v>57.0</v>
      </c>
      <c r="R5" s="10">
        <v>88.0</v>
      </c>
      <c r="S5" s="10">
        <v>0.19</v>
      </c>
      <c r="T5" s="10">
        <v>0.77</v>
      </c>
      <c r="U5" s="10">
        <v>19.0</v>
      </c>
      <c r="V5" s="10">
        <v>-2.0</v>
      </c>
      <c r="W5" s="10">
        <v>10.0</v>
      </c>
      <c r="X5" s="10">
        <v>7.0</v>
      </c>
      <c r="Y5" s="10">
        <v>15.0</v>
      </c>
      <c r="Z5" s="10">
        <v>0.34</v>
      </c>
      <c r="AA5" s="10">
        <v>0.13</v>
      </c>
      <c r="AB5" s="10">
        <v>11.0</v>
      </c>
      <c r="AC5" s="10">
        <v>-0.18</v>
      </c>
      <c r="AD5" s="10">
        <v>0.03</v>
      </c>
    </row>
    <row r="6" ht="18.75" customHeight="1">
      <c r="A6" s="7" t="s">
        <v>30</v>
      </c>
      <c r="B6" s="8" t="str">
        <f>HYPERLINK("https://zebu.redangus.org:8443/redspro/redspro/action/animalSearch.AnimalSearchAction?eventSubmit_displayAnimal=T&amp;animalNumber=3984152","3984152")</f>
        <v>3984152</v>
      </c>
      <c r="C6" s="5">
        <v>6231.0</v>
      </c>
      <c r="D6" s="5" t="s">
        <v>31</v>
      </c>
      <c r="E6" s="9">
        <v>43159.0</v>
      </c>
      <c r="F6" s="10">
        <v>72.0</v>
      </c>
      <c r="G6" s="10">
        <v>567.0</v>
      </c>
      <c r="H6" s="3">
        <v>651.0</v>
      </c>
      <c r="I6" s="3">
        <v>860.0</v>
      </c>
      <c r="J6" s="3">
        <v>2.54</v>
      </c>
      <c r="K6" s="3">
        <v>970.0</v>
      </c>
      <c r="L6" s="3">
        <v>2.8</v>
      </c>
      <c r="M6" s="10">
        <v>191.0</v>
      </c>
      <c r="N6" s="10">
        <v>50.0</v>
      </c>
      <c r="O6" s="10">
        <v>16.0</v>
      </c>
      <c r="P6" s="10">
        <v>-1.9</v>
      </c>
      <c r="Q6" s="10">
        <v>59.0</v>
      </c>
      <c r="R6" s="10">
        <v>90.0</v>
      </c>
      <c r="S6" s="10">
        <v>0.2</v>
      </c>
      <c r="T6" s="10">
        <v>0.9</v>
      </c>
      <c r="U6" s="10">
        <v>20.0</v>
      </c>
      <c r="V6" s="10">
        <v>-2.0</v>
      </c>
      <c r="W6" s="10">
        <v>13.0</v>
      </c>
      <c r="X6" s="10">
        <v>9.0</v>
      </c>
      <c r="Y6" s="10">
        <v>16.0</v>
      </c>
      <c r="Z6" s="10">
        <v>0.64</v>
      </c>
      <c r="AA6" s="10">
        <v>0.1</v>
      </c>
      <c r="AB6" s="10">
        <v>9.0</v>
      </c>
      <c r="AC6" s="10">
        <v>-0.07</v>
      </c>
      <c r="AD6" s="10">
        <v>0.03</v>
      </c>
    </row>
    <row r="7" ht="18.75" customHeight="1">
      <c r="A7" s="7" t="s">
        <v>32</v>
      </c>
      <c r="B7" s="11" t="str">
        <f>HYPERLINK("https://zebu.redangus.org:8443/redspro/redspro/action/animalSearch.AnimalSearchAction?eventSubmit_displayAnimal=T&amp;animalNumber=3984030", "3984030")</f>
        <v>3984030</v>
      </c>
      <c r="C7" s="5">
        <v>3236.0</v>
      </c>
      <c r="D7" s="5" t="s">
        <v>33</v>
      </c>
      <c r="E7" s="9">
        <v>43170.0</v>
      </c>
      <c r="F7" s="10">
        <v>73.0</v>
      </c>
      <c r="G7" s="10">
        <v>814.0</v>
      </c>
      <c r="H7" s="3">
        <v>865.0</v>
      </c>
      <c r="I7" s="3">
        <v>1000.0</v>
      </c>
      <c r="J7" s="3">
        <v>1.64</v>
      </c>
      <c r="K7" s="3">
        <v>1043.0</v>
      </c>
      <c r="L7" s="3">
        <v>1.6</v>
      </c>
      <c r="M7" s="10">
        <v>119.0</v>
      </c>
      <c r="N7" s="10">
        <v>48.0</v>
      </c>
      <c r="O7" s="10">
        <v>13.0</v>
      </c>
      <c r="P7" s="10">
        <v>-1.4</v>
      </c>
      <c r="Q7" s="10">
        <v>59.0</v>
      </c>
      <c r="R7" s="10">
        <v>93.0</v>
      </c>
      <c r="S7" s="10">
        <v>0.21</v>
      </c>
      <c r="T7" s="10">
        <v>1.13</v>
      </c>
      <c r="U7" s="10">
        <v>27.0</v>
      </c>
      <c r="V7" s="10">
        <v>-2.0</v>
      </c>
      <c r="W7" s="10">
        <v>6.0</v>
      </c>
      <c r="X7" s="10">
        <v>6.0</v>
      </c>
      <c r="Y7" s="10">
        <v>10.0</v>
      </c>
      <c r="Z7" s="10">
        <v>0.28</v>
      </c>
      <c r="AA7" s="10">
        <v>0.02</v>
      </c>
      <c r="AB7" s="10">
        <v>3.0</v>
      </c>
      <c r="AC7" s="10">
        <v>0.13</v>
      </c>
      <c r="AD7" s="10">
        <v>0.03</v>
      </c>
    </row>
    <row r="8" ht="18.75" customHeight="1">
      <c r="A8" s="7" t="s">
        <v>34</v>
      </c>
      <c r="B8" s="11" t="str">
        <f>HYPERLINK("https://zebu.redangus.org:8443/redspro/redspro/action/animalSearch.AnimalSearchAction?eventSubmit_displayAnimal=T&amp;animalNumber=3984084", "3984084")</f>
        <v>3984084</v>
      </c>
      <c r="C8" s="5">
        <v>4208.0</v>
      </c>
      <c r="D8" s="3" t="s">
        <v>27</v>
      </c>
      <c r="E8" s="9">
        <v>43172.0</v>
      </c>
      <c r="F8" s="10">
        <v>78.0</v>
      </c>
      <c r="G8" s="10">
        <v>647.0</v>
      </c>
      <c r="H8" s="3">
        <v>732.0</v>
      </c>
      <c r="I8" s="3">
        <v>960.0</v>
      </c>
      <c r="J8" s="3">
        <v>2.78</v>
      </c>
      <c r="K8" s="3">
        <v>1026.0</v>
      </c>
      <c r="L8" s="3">
        <v>2.6</v>
      </c>
      <c r="M8" s="10">
        <v>185.0</v>
      </c>
      <c r="N8" s="10">
        <v>49.0</v>
      </c>
      <c r="O8" s="10">
        <v>14.0</v>
      </c>
      <c r="P8" s="10">
        <v>-2.5</v>
      </c>
      <c r="Q8" s="10">
        <v>60.0</v>
      </c>
      <c r="R8" s="10">
        <v>97.0</v>
      </c>
      <c r="S8" s="10">
        <v>0.23</v>
      </c>
      <c r="T8" s="10">
        <v>1.01</v>
      </c>
      <c r="U8" s="10">
        <v>19.0</v>
      </c>
      <c r="V8" s="10">
        <v>-1.0</v>
      </c>
      <c r="W8" s="10">
        <v>12.0</v>
      </c>
      <c r="X8" s="10">
        <v>7.0</v>
      </c>
      <c r="Y8" s="10">
        <v>17.0</v>
      </c>
      <c r="Z8" s="10">
        <v>0.48</v>
      </c>
      <c r="AA8" s="10">
        <v>0.21</v>
      </c>
      <c r="AB8" s="10">
        <v>12.0</v>
      </c>
      <c r="AC8" s="10">
        <v>-0.28</v>
      </c>
      <c r="AD8" s="10">
        <v>-0.04</v>
      </c>
    </row>
    <row r="9" ht="18.75" customHeight="1">
      <c r="A9" s="7" t="s">
        <v>35</v>
      </c>
      <c r="B9" s="11" t="str">
        <f>HYPERLINK("https://zebu.redangus.org:8443/redspro/redspro/action/animalSearch.AnimalSearchAction?eventSubmit_displayAnimal=T&amp;animalNumber=3983966", "3983966")</f>
        <v>3983966</v>
      </c>
      <c r="C9" s="3" t="s">
        <v>36</v>
      </c>
      <c r="D9" s="5" t="s">
        <v>33</v>
      </c>
      <c r="E9" s="9">
        <v>43173.0</v>
      </c>
      <c r="F9" s="10">
        <v>84.0</v>
      </c>
      <c r="G9" s="10">
        <v>706.0</v>
      </c>
      <c r="H9" s="3">
        <v>815.0</v>
      </c>
      <c r="I9" s="3">
        <v>1010.0</v>
      </c>
      <c r="J9" s="3">
        <v>2.37</v>
      </c>
      <c r="K9" s="3">
        <v>1127.0</v>
      </c>
      <c r="L9" s="3">
        <v>2.7</v>
      </c>
      <c r="M9" s="10">
        <v>174.0</v>
      </c>
      <c r="N9" s="10">
        <v>50.0</v>
      </c>
      <c r="O9" s="10">
        <v>14.0</v>
      </c>
      <c r="P9" s="10">
        <v>-0.9</v>
      </c>
      <c r="Q9" s="10">
        <v>59.0</v>
      </c>
      <c r="R9" s="10">
        <v>94.0</v>
      </c>
      <c r="S9" s="10">
        <v>0.22</v>
      </c>
      <c r="T9" s="10">
        <v>0.73</v>
      </c>
      <c r="U9" s="10">
        <v>23.0</v>
      </c>
      <c r="V9" s="10">
        <v>-2.0</v>
      </c>
      <c r="W9" s="10">
        <v>8.0</v>
      </c>
      <c r="X9" s="10">
        <v>7.0</v>
      </c>
      <c r="Y9" s="10">
        <v>16.0</v>
      </c>
      <c r="Z9" s="10">
        <v>0.43</v>
      </c>
      <c r="AA9" s="10">
        <v>0.04</v>
      </c>
      <c r="AB9" s="10">
        <v>8.0</v>
      </c>
      <c r="AC9" s="10">
        <v>0.18</v>
      </c>
      <c r="AD9" s="10">
        <v>0.04</v>
      </c>
    </row>
    <row r="10" ht="18.75" customHeight="1">
      <c r="A10" s="7" t="s">
        <v>37</v>
      </c>
      <c r="B10" s="11" t="str">
        <f>HYPERLINK("https://zebu.redangus.org:8443/redspro/redspro/action/animalSearch.AnimalSearchAction?eventSubmit_displayAnimal=T&amp;animalNumber=3984204", "3984204")</f>
        <v>3984204</v>
      </c>
      <c r="C10" s="5">
        <v>6213.0</v>
      </c>
      <c r="D10" s="5" t="s">
        <v>31</v>
      </c>
      <c r="E10" s="9">
        <v>43171.0</v>
      </c>
      <c r="F10" s="10">
        <v>82.0</v>
      </c>
      <c r="G10" s="10">
        <v>622.0</v>
      </c>
      <c r="H10" s="3">
        <v>683.0</v>
      </c>
      <c r="I10" s="3">
        <v>920.0</v>
      </c>
      <c r="J10" s="3">
        <v>2.89</v>
      </c>
      <c r="K10" s="3">
        <v>976.0</v>
      </c>
      <c r="L10" s="3">
        <v>2.6</v>
      </c>
      <c r="M10" s="10">
        <v>153.0</v>
      </c>
      <c r="N10" s="10">
        <v>50.0</v>
      </c>
      <c r="O10" s="10">
        <v>12.0</v>
      </c>
      <c r="P10" s="10">
        <v>0.2</v>
      </c>
      <c r="Q10" s="10">
        <v>58.0</v>
      </c>
      <c r="R10" s="10">
        <v>91.0</v>
      </c>
      <c r="S10" s="10">
        <v>0.21</v>
      </c>
      <c r="T10" s="10">
        <v>0.0</v>
      </c>
      <c r="U10" s="10">
        <v>24.0</v>
      </c>
      <c r="V10" s="10">
        <v>0.0</v>
      </c>
      <c r="W10" s="10">
        <v>8.0</v>
      </c>
      <c r="X10" s="10">
        <v>6.0</v>
      </c>
      <c r="Y10" s="10">
        <v>13.0</v>
      </c>
      <c r="Z10" s="10">
        <v>0.09</v>
      </c>
      <c r="AA10" s="10">
        <v>0.0</v>
      </c>
      <c r="AB10" s="10">
        <v>16.0</v>
      </c>
      <c r="AC10" s="10">
        <v>0.15</v>
      </c>
      <c r="AD10" s="10">
        <v>0.01</v>
      </c>
    </row>
    <row r="11" ht="18.75" customHeight="1">
      <c r="A11" s="7" t="s">
        <v>38</v>
      </c>
      <c r="B11" s="11" t="str">
        <f>HYPERLINK("https://zebu.redangus.org:8443/redspro/redspro/action/animalSearch.AnimalSearchAction?eventSubmit_displayAnimal=T&amp;animalNumber=3983996", "3983996")</f>
        <v>3983996</v>
      </c>
      <c r="C11" s="3">
        <v>2123.0</v>
      </c>
      <c r="D11" s="5" t="s">
        <v>33</v>
      </c>
      <c r="E11" s="9">
        <v>43174.0</v>
      </c>
      <c r="F11" s="10">
        <v>84.0</v>
      </c>
      <c r="G11" s="10">
        <v>724.0</v>
      </c>
      <c r="H11" s="3">
        <v>779.0</v>
      </c>
      <c r="I11" s="3">
        <v>850.0</v>
      </c>
      <c r="J11" s="3">
        <v>0.86</v>
      </c>
      <c r="K11" s="3">
        <v>979.0</v>
      </c>
      <c r="L11" s="3">
        <v>1.8</v>
      </c>
      <c r="M11" s="10">
        <v>150.0</v>
      </c>
      <c r="N11" s="10">
        <v>50.0</v>
      </c>
      <c r="O11" s="10">
        <v>10.0</v>
      </c>
      <c r="P11" s="10">
        <v>-0.3</v>
      </c>
      <c r="Q11" s="10">
        <v>64.0</v>
      </c>
      <c r="R11" s="10">
        <v>100.0</v>
      </c>
      <c r="S11" s="10">
        <v>0.22</v>
      </c>
      <c r="T11" s="10">
        <v>0.79</v>
      </c>
      <c r="U11" s="10">
        <v>18.0</v>
      </c>
      <c r="V11" s="10">
        <v>0.0</v>
      </c>
      <c r="W11" s="10">
        <v>12.0</v>
      </c>
      <c r="X11" s="10">
        <v>4.0</v>
      </c>
      <c r="Y11" s="10">
        <v>14.0</v>
      </c>
      <c r="Z11" s="10">
        <v>0.32</v>
      </c>
      <c r="AA11" s="10">
        <v>0.05</v>
      </c>
      <c r="AB11" s="10">
        <v>23.0</v>
      </c>
      <c r="AC11" s="10">
        <v>0.29</v>
      </c>
      <c r="AD11" s="10">
        <v>0.04</v>
      </c>
    </row>
    <row r="12" ht="18.75" customHeight="1">
      <c r="A12" s="7" t="s">
        <v>39</v>
      </c>
      <c r="B12" s="11" t="str">
        <f>HYPERLINK("https://zebu.redangus.org:8443/redspro/redspro/action/animalSearch.AnimalSearchAction?eventSubmit_displayAnimal=T&amp;animalNumber=3984008", "3984008")</f>
        <v>3984008</v>
      </c>
      <c r="C12" s="3">
        <v>2102.0</v>
      </c>
      <c r="D12" s="3" t="s">
        <v>40</v>
      </c>
      <c r="E12" s="9">
        <v>43174.0</v>
      </c>
      <c r="F12" s="10">
        <v>78.0</v>
      </c>
      <c r="G12" s="10">
        <v>702.0</v>
      </c>
      <c r="H12" s="3">
        <v>730.0</v>
      </c>
      <c r="I12" s="3">
        <v>890.0</v>
      </c>
      <c r="J12" s="3">
        <v>1.95</v>
      </c>
      <c r="K12" s="3">
        <v>962.0</v>
      </c>
      <c r="L12" s="3">
        <v>2.0</v>
      </c>
      <c r="M12" s="10">
        <v>198.0</v>
      </c>
      <c r="N12" s="10">
        <v>48.0</v>
      </c>
      <c r="O12" s="10">
        <v>13.0</v>
      </c>
      <c r="P12" s="10">
        <v>-3.9</v>
      </c>
      <c r="Q12" s="10">
        <v>53.0</v>
      </c>
      <c r="R12" s="10">
        <v>83.0</v>
      </c>
      <c r="S12" s="10">
        <v>0.19</v>
      </c>
      <c r="T12" s="10">
        <v>0.74</v>
      </c>
      <c r="U12" s="10">
        <v>22.0</v>
      </c>
      <c r="V12" s="10">
        <v>2.0</v>
      </c>
      <c r="W12" s="10">
        <v>13.0</v>
      </c>
      <c r="X12" s="10">
        <v>4.0</v>
      </c>
      <c r="Y12" s="10">
        <v>20.0</v>
      </c>
      <c r="Z12" s="10">
        <v>0.26</v>
      </c>
      <c r="AA12" s="10">
        <v>-0.02</v>
      </c>
      <c r="AB12" s="10">
        <v>0.0</v>
      </c>
      <c r="AC12" s="10">
        <v>0.1</v>
      </c>
      <c r="AD12" s="10">
        <v>0.02</v>
      </c>
    </row>
    <row r="13" ht="18.75" customHeight="1">
      <c r="A13" s="7" t="s">
        <v>41</v>
      </c>
      <c r="B13" s="11" t="str">
        <f>HYPERLINK("https://zebu.redangus.org:8443/redspro/redspro/action/animalSearch.AnimalSearchAction?eventSubmit_displayAnimal=T&amp;animalNumber=3984070", "3984070")</f>
        <v>3984070</v>
      </c>
      <c r="C13" s="5">
        <v>4210.0</v>
      </c>
      <c r="D13" s="3" t="s">
        <v>27</v>
      </c>
      <c r="E13" s="9">
        <v>43174.0</v>
      </c>
      <c r="F13" s="10">
        <v>81.0</v>
      </c>
      <c r="G13" s="10">
        <v>662.0</v>
      </c>
      <c r="H13" s="3">
        <v>685.0</v>
      </c>
      <c r="I13" s="3">
        <v>890.0</v>
      </c>
      <c r="J13" s="3">
        <v>2.5</v>
      </c>
      <c r="K13" s="3">
        <v>990.0</v>
      </c>
      <c r="L13" s="3">
        <v>2.7</v>
      </c>
      <c r="M13" s="10">
        <v>195.0</v>
      </c>
      <c r="N13" s="10">
        <v>49.0</v>
      </c>
      <c r="O13" s="10">
        <v>16.0</v>
      </c>
      <c r="P13" s="10">
        <v>-3.0</v>
      </c>
      <c r="Q13" s="10">
        <v>58.0</v>
      </c>
      <c r="R13" s="10">
        <v>94.0</v>
      </c>
      <c r="S13" s="10">
        <v>0.22</v>
      </c>
      <c r="T13" s="10">
        <v>1.03</v>
      </c>
      <c r="U13" s="10">
        <v>24.0</v>
      </c>
      <c r="V13" s="10">
        <v>-2.0</v>
      </c>
      <c r="W13" s="10">
        <v>14.0</v>
      </c>
      <c r="X13" s="10">
        <v>9.0</v>
      </c>
      <c r="Y13" s="10">
        <v>17.0</v>
      </c>
      <c r="Z13" s="10">
        <v>0.42</v>
      </c>
      <c r="AA13" s="10">
        <v>0.11</v>
      </c>
      <c r="AB13" s="10">
        <v>17.0</v>
      </c>
      <c r="AC13" s="10">
        <v>0.05</v>
      </c>
      <c r="AD13" s="10">
        <v>0.04</v>
      </c>
    </row>
    <row r="14" ht="18.75" customHeight="1">
      <c r="A14" s="7" t="s">
        <v>42</v>
      </c>
      <c r="B14" s="11" t="str">
        <f>HYPERLINK("https://zebu.redangus.org:8443/redspro/redspro/action/animalSearch.AnimalSearchAction?eventSubmit_displayAnimal=T&amp;animalNumber=3984104", "3984104")</f>
        <v>3984104</v>
      </c>
      <c r="C14" s="5">
        <v>4218.0</v>
      </c>
      <c r="D14" s="3" t="s">
        <v>27</v>
      </c>
      <c r="E14" s="9">
        <v>43175.0</v>
      </c>
      <c r="F14" s="10">
        <v>78.0</v>
      </c>
      <c r="G14" s="10">
        <v>680.0</v>
      </c>
      <c r="H14" s="3">
        <v>743.0</v>
      </c>
      <c r="I14" s="3">
        <v>920.0</v>
      </c>
      <c r="J14" s="3">
        <v>2.15</v>
      </c>
      <c r="K14" s="3">
        <v>1032.0</v>
      </c>
      <c r="L14" s="3">
        <v>2.5</v>
      </c>
      <c r="M14" s="10">
        <v>214.0</v>
      </c>
      <c r="N14" s="10">
        <v>47.0</v>
      </c>
      <c r="O14" s="10">
        <v>18.0</v>
      </c>
      <c r="P14" s="10">
        <v>-3.3</v>
      </c>
      <c r="Q14" s="10">
        <v>51.0</v>
      </c>
      <c r="R14" s="10">
        <v>82.0</v>
      </c>
      <c r="S14" s="10">
        <v>0.19</v>
      </c>
      <c r="T14" s="10">
        <v>0.76</v>
      </c>
      <c r="U14" s="10">
        <v>29.0</v>
      </c>
      <c r="V14" s="10">
        <v>1.0</v>
      </c>
      <c r="W14" s="10">
        <v>13.0</v>
      </c>
      <c r="X14" s="10">
        <v>10.0</v>
      </c>
      <c r="Y14" s="10">
        <v>19.0</v>
      </c>
      <c r="Z14" s="10">
        <v>0.33</v>
      </c>
      <c r="AA14" s="10">
        <v>0.12</v>
      </c>
      <c r="AB14" s="10">
        <v>6.0</v>
      </c>
      <c r="AC14" s="10">
        <v>-0.19</v>
      </c>
      <c r="AD14" s="10">
        <v>0.03</v>
      </c>
    </row>
    <row r="15" ht="18.75" customHeight="1">
      <c r="A15" s="7" t="s">
        <v>43</v>
      </c>
      <c r="B15" s="11" t="str">
        <f>HYPERLINK("https://zebu.redangus.org:8443/redspro/redspro/action/animalSearch.AnimalSearchAction?eventSubmit_displayAnimal=T&amp;animalNumber=3984000", "3984000")</f>
        <v>3984000</v>
      </c>
      <c r="C15" s="3">
        <v>2178.0</v>
      </c>
      <c r="D15" s="5" t="s">
        <v>33</v>
      </c>
      <c r="E15" s="9">
        <v>43175.0</v>
      </c>
      <c r="F15" s="10">
        <v>80.0</v>
      </c>
      <c r="G15" s="10">
        <v>728.0</v>
      </c>
      <c r="H15" s="3">
        <v>769.0</v>
      </c>
      <c r="I15" s="3">
        <v>1025.0</v>
      </c>
      <c r="J15" s="3">
        <v>3.12</v>
      </c>
      <c r="K15" s="3">
        <v>1090.0</v>
      </c>
      <c r="L15" s="3">
        <v>2.8</v>
      </c>
      <c r="M15" s="10">
        <v>202.0</v>
      </c>
      <c r="N15" s="10">
        <v>48.0</v>
      </c>
      <c r="O15" s="10">
        <v>14.0</v>
      </c>
      <c r="P15" s="10">
        <v>-1.7</v>
      </c>
      <c r="Q15" s="10">
        <v>56.0</v>
      </c>
      <c r="R15" s="10">
        <v>89.0</v>
      </c>
      <c r="S15" s="10">
        <v>0.21</v>
      </c>
      <c r="T15" s="10">
        <v>0.97</v>
      </c>
      <c r="U15" s="10">
        <v>25.0</v>
      </c>
      <c r="V15" s="10">
        <v>-3.0</v>
      </c>
      <c r="W15" s="10">
        <v>9.0</v>
      </c>
      <c r="X15" s="10">
        <v>6.0</v>
      </c>
      <c r="Y15" s="10">
        <v>20.0</v>
      </c>
      <c r="Z15" s="10">
        <v>0.34</v>
      </c>
      <c r="AA15" s="10">
        <v>0.11</v>
      </c>
      <c r="AB15" s="10">
        <v>5.0</v>
      </c>
      <c r="AC15" s="10">
        <v>-0.02</v>
      </c>
      <c r="AD15" s="10">
        <v>0.05</v>
      </c>
    </row>
    <row r="16" ht="18.75" customHeight="1">
      <c r="A16" s="7" t="s">
        <v>44</v>
      </c>
      <c r="B16" s="11" t="str">
        <f>HYPERLINK("https://zebu.redangus.org:8443/redspro/redspro/action/animalSearch.AnimalSearchAction?eventSubmit_displayAnimal=T&amp;animalNumber=3984018", "3984018")</f>
        <v>3984018</v>
      </c>
      <c r="C16" s="3">
        <v>2129.0</v>
      </c>
      <c r="D16" s="3" t="s">
        <v>40</v>
      </c>
      <c r="E16" s="9">
        <v>43175.0</v>
      </c>
      <c r="F16" s="10">
        <v>81.0</v>
      </c>
      <c r="G16" s="10">
        <v>726.0</v>
      </c>
      <c r="H16" s="3">
        <v>747.0</v>
      </c>
      <c r="I16" s="3">
        <v>880.0</v>
      </c>
      <c r="J16" s="3">
        <v>1.62</v>
      </c>
      <c r="K16" s="3">
        <v>962.0</v>
      </c>
      <c r="L16" s="3">
        <v>1.9</v>
      </c>
      <c r="M16" s="10">
        <v>185.0</v>
      </c>
      <c r="N16" s="10">
        <v>48.0</v>
      </c>
      <c r="O16" s="10">
        <v>9.0</v>
      </c>
      <c r="P16" s="10">
        <v>-1.6</v>
      </c>
      <c r="Q16" s="10">
        <v>56.0</v>
      </c>
      <c r="R16" s="10">
        <v>88.0</v>
      </c>
      <c r="S16" s="10">
        <v>0.2</v>
      </c>
      <c r="T16" s="10">
        <v>0.82</v>
      </c>
      <c r="U16" s="10">
        <v>29.0</v>
      </c>
      <c r="V16" s="10">
        <v>2.0</v>
      </c>
      <c r="W16" s="10">
        <v>10.0</v>
      </c>
      <c r="X16" s="10">
        <v>4.0</v>
      </c>
      <c r="Y16" s="10">
        <v>19.0</v>
      </c>
      <c r="Z16" s="10">
        <v>0.3</v>
      </c>
      <c r="AA16" s="10">
        <v>-0.02</v>
      </c>
      <c r="AB16" s="10">
        <v>-5.0</v>
      </c>
      <c r="AC16" s="10">
        <v>-0.08</v>
      </c>
      <c r="AD16" s="10">
        <v>0.0</v>
      </c>
    </row>
    <row r="17" ht="18.75" customHeight="1">
      <c r="A17" s="7" t="s">
        <v>45</v>
      </c>
      <c r="B17" s="11" t="str">
        <f>HYPERLINK("https://zebu.redangus.org:8443/redspro/redspro/action/animalSearch.AnimalSearchAction?eventSubmit_displayAnimal=T&amp;animalNumber=3984088", "3984088")</f>
        <v>3984088</v>
      </c>
      <c r="C17" s="5">
        <v>4257.0</v>
      </c>
      <c r="D17" s="3" t="s">
        <v>27</v>
      </c>
      <c r="E17" s="9">
        <v>43175.0</v>
      </c>
      <c r="F17" s="10">
        <v>80.0</v>
      </c>
      <c r="G17" s="10">
        <v>678.0</v>
      </c>
      <c r="H17" s="3">
        <v>691.0</v>
      </c>
      <c r="I17" s="3">
        <v>970.0</v>
      </c>
      <c r="J17" s="3">
        <v>3.4</v>
      </c>
      <c r="K17" s="3">
        <v>1017.0</v>
      </c>
      <c r="L17" s="3">
        <v>2.9</v>
      </c>
      <c r="M17" s="10">
        <v>175.0</v>
      </c>
      <c r="N17" s="10">
        <v>49.0</v>
      </c>
      <c r="O17" s="10">
        <v>15.0</v>
      </c>
      <c r="P17" s="10">
        <v>-2.1</v>
      </c>
      <c r="Q17" s="10">
        <v>61.0</v>
      </c>
      <c r="R17" s="10">
        <v>95.0</v>
      </c>
      <c r="S17" s="10">
        <v>0.21</v>
      </c>
      <c r="T17" s="10">
        <v>1.02</v>
      </c>
      <c r="U17" s="10">
        <v>14.0</v>
      </c>
      <c r="V17" s="10">
        <v>-6.0</v>
      </c>
      <c r="W17" s="10">
        <v>13.0</v>
      </c>
      <c r="X17" s="10">
        <v>7.0</v>
      </c>
      <c r="Y17" s="10">
        <v>15.0</v>
      </c>
      <c r="Z17" s="10">
        <v>0.4</v>
      </c>
      <c r="AA17" s="10">
        <v>0.06</v>
      </c>
      <c r="AB17" s="10">
        <v>13.0</v>
      </c>
      <c r="AC17" s="10">
        <v>0.12</v>
      </c>
      <c r="AD17" s="10">
        <v>0.03</v>
      </c>
    </row>
    <row r="18" ht="18.75" customHeight="1">
      <c r="A18" s="7" t="s">
        <v>46</v>
      </c>
      <c r="B18" s="11" t="str">
        <f>HYPERLINK("https://zebu.redangus.org:8443/redspro/redspro/action/animalSearch.AnimalSearchAction?eventSubmit_displayAnimal=T&amp;animalNumber=3984112", "3984112")</f>
        <v>3984112</v>
      </c>
      <c r="C18" s="5" t="s">
        <v>47</v>
      </c>
      <c r="D18" s="3" t="s">
        <v>27</v>
      </c>
      <c r="E18" s="9">
        <v>43175.0</v>
      </c>
      <c r="F18" s="10">
        <v>74.0</v>
      </c>
      <c r="G18" s="10">
        <v>612.0</v>
      </c>
      <c r="H18" s="3">
        <v>736.0</v>
      </c>
      <c r="I18" s="3">
        <v>900.0</v>
      </c>
      <c r="J18" s="3">
        <v>2.0</v>
      </c>
      <c r="K18" s="3">
        <v>990.0</v>
      </c>
      <c r="L18" s="3">
        <v>2.2</v>
      </c>
      <c r="M18" s="10">
        <v>192.0</v>
      </c>
      <c r="N18" s="10">
        <v>47.0</v>
      </c>
      <c r="O18" s="10">
        <v>17.0</v>
      </c>
      <c r="P18" s="10">
        <v>-2.7</v>
      </c>
      <c r="Q18" s="10">
        <v>51.0</v>
      </c>
      <c r="R18" s="10">
        <v>76.0</v>
      </c>
      <c r="S18" s="10">
        <v>0.16</v>
      </c>
      <c r="T18" s="10">
        <v>0.68</v>
      </c>
      <c r="U18" s="10">
        <v>21.0</v>
      </c>
      <c r="V18" s="10">
        <v>0.0</v>
      </c>
      <c r="W18" s="10">
        <v>9.0</v>
      </c>
      <c r="X18" s="10">
        <v>9.0</v>
      </c>
      <c r="Y18" s="10">
        <v>18.0</v>
      </c>
      <c r="Z18" s="10">
        <v>0.41</v>
      </c>
      <c r="AA18" s="10">
        <v>0.11</v>
      </c>
      <c r="AB18" s="10">
        <v>5.0</v>
      </c>
      <c r="AC18" s="10">
        <v>-0.11</v>
      </c>
      <c r="AD18" s="10">
        <v>0.04</v>
      </c>
    </row>
    <row r="19" ht="18.75" customHeight="1">
      <c r="A19" s="7" t="s">
        <v>48</v>
      </c>
      <c r="B19" s="11" t="str">
        <f>HYPERLINK("https://zebu.redangus.org:8443/redspro/redspro/action/animalSearch.AnimalSearchAction?eventSubmit_displayAnimal=T&amp;animalNumber=3994882", "3994882")</f>
        <v>3994882</v>
      </c>
      <c r="C19" s="3" t="s">
        <v>49</v>
      </c>
      <c r="D19" s="3" t="s">
        <v>27</v>
      </c>
      <c r="E19" s="9">
        <v>43176.0</v>
      </c>
      <c r="F19" s="10">
        <v>73.0</v>
      </c>
      <c r="G19" s="10">
        <v>746.0</v>
      </c>
      <c r="H19" s="3">
        <v>750.0</v>
      </c>
      <c r="I19" s="3">
        <v>950.0</v>
      </c>
      <c r="J19" s="3">
        <v>2.43</v>
      </c>
      <c r="K19" s="3">
        <v>1054.0</v>
      </c>
      <c r="L19" s="3">
        <v>2.7</v>
      </c>
      <c r="M19" s="10">
        <v>202.0</v>
      </c>
      <c r="N19" s="10">
        <v>49.0</v>
      </c>
      <c r="O19" s="10">
        <v>17.0</v>
      </c>
      <c r="P19" s="10">
        <v>-2.7</v>
      </c>
      <c r="Q19" s="10">
        <v>54.0</v>
      </c>
      <c r="R19" s="10">
        <v>85.0</v>
      </c>
      <c r="S19" s="10">
        <v>0.19</v>
      </c>
      <c r="T19" s="10">
        <v>1.12</v>
      </c>
      <c r="U19" s="10">
        <v>25.0</v>
      </c>
      <c r="V19" s="10">
        <v>-1.0</v>
      </c>
      <c r="W19" s="10">
        <v>15.0</v>
      </c>
      <c r="X19" s="10">
        <v>8.0</v>
      </c>
      <c r="Y19" s="10">
        <v>17.0</v>
      </c>
      <c r="Z19" s="10">
        <v>0.65</v>
      </c>
      <c r="AA19" s="10">
        <v>0.07</v>
      </c>
      <c r="AB19" s="10">
        <v>-11.0</v>
      </c>
      <c r="AC19" s="10">
        <v>-0.27</v>
      </c>
      <c r="AD19" s="10">
        <v>0.03</v>
      </c>
    </row>
    <row r="20" ht="18.75" customHeight="1">
      <c r="A20" s="7" t="s">
        <v>50</v>
      </c>
      <c r="B20" s="11" t="str">
        <f>HYPERLINK("https://zebu.redangus.org:8443/redspro/redspro/action/animalSearch.AnimalSearchAction?eventSubmit_displayAnimal=T&amp;animalNumber=3983974", "3983974")</f>
        <v>3983974</v>
      </c>
      <c r="C20" s="3">
        <v>1104.0</v>
      </c>
      <c r="D20" s="3" t="s">
        <v>40</v>
      </c>
      <c r="E20" s="9">
        <v>43176.0</v>
      </c>
      <c r="F20" s="10">
        <v>74.0</v>
      </c>
      <c r="G20" s="10">
        <v>800.0</v>
      </c>
      <c r="H20" s="3">
        <v>815.0</v>
      </c>
      <c r="I20" s="3">
        <v>1018.0</v>
      </c>
      <c r="J20" s="3">
        <v>2.47</v>
      </c>
      <c r="K20" s="3">
        <v>1106.0</v>
      </c>
      <c r="L20" s="3">
        <v>2.6</v>
      </c>
      <c r="M20" s="10">
        <v>163.0</v>
      </c>
      <c r="N20" s="10">
        <v>48.0</v>
      </c>
      <c r="O20" s="10">
        <v>10.0</v>
      </c>
      <c r="P20" s="10">
        <v>-2.7</v>
      </c>
      <c r="Q20" s="10">
        <v>64.0</v>
      </c>
      <c r="R20" s="10">
        <v>101.0</v>
      </c>
      <c r="S20" s="10">
        <v>0.23</v>
      </c>
      <c r="T20" s="10">
        <v>1.22</v>
      </c>
      <c r="U20" s="10">
        <v>24.0</v>
      </c>
      <c r="V20" s="10">
        <v>9.0</v>
      </c>
      <c r="W20" s="10">
        <v>11.0</v>
      </c>
      <c r="X20" s="10">
        <v>4.0</v>
      </c>
      <c r="Y20" s="10">
        <v>16.0</v>
      </c>
      <c r="Z20" s="10">
        <v>0.29</v>
      </c>
      <c r="AA20" s="10">
        <v>0.05</v>
      </c>
      <c r="AB20" s="10">
        <v>18.0</v>
      </c>
      <c r="AC20" s="10">
        <v>0.1</v>
      </c>
      <c r="AD20" s="10">
        <v>0.02</v>
      </c>
    </row>
    <row r="21" ht="18.75" customHeight="1">
      <c r="A21" s="7" t="s">
        <v>51</v>
      </c>
      <c r="B21" s="12" t="s">
        <v>52</v>
      </c>
      <c r="C21" s="5">
        <v>4207.0</v>
      </c>
      <c r="D21" s="3" t="s">
        <v>27</v>
      </c>
      <c r="E21" s="9">
        <v>43176.0</v>
      </c>
      <c r="F21" s="10">
        <v>76.0</v>
      </c>
      <c r="G21" s="10">
        <v>708.0</v>
      </c>
      <c r="H21" s="3">
        <v>777.0</v>
      </c>
      <c r="I21" s="3">
        <v>940.0</v>
      </c>
      <c r="J21" s="3">
        <v>1.98</v>
      </c>
      <c r="K21" s="3">
        <v>1070.0</v>
      </c>
      <c r="L21" s="3">
        <v>2.6</v>
      </c>
      <c r="M21" s="13" t="s">
        <v>53</v>
      </c>
    </row>
    <row r="22" ht="18.75" customHeight="1">
      <c r="A22" s="7" t="s">
        <v>54</v>
      </c>
      <c r="B22" s="11" t="str">
        <f>HYPERLINK("https://zebu.redangus.org:8443/redspro/redspro/action/animalSearch.AnimalSearchAction?eventSubmit_displayAnimal=T&amp;animalNumber=3984096", "3984096")</f>
        <v>3984096</v>
      </c>
      <c r="C22" s="5">
        <v>4250.0</v>
      </c>
      <c r="D22" s="3" t="s">
        <v>27</v>
      </c>
      <c r="E22" s="9">
        <v>43177.0</v>
      </c>
      <c r="F22" s="10">
        <v>88.0</v>
      </c>
      <c r="G22" s="10">
        <v>806.0</v>
      </c>
      <c r="H22" s="3">
        <v>770.0</v>
      </c>
      <c r="I22" s="3">
        <v>985.0</v>
      </c>
      <c r="J22" s="3">
        <v>2.62</v>
      </c>
      <c r="K22" s="3">
        <v>1122.0</v>
      </c>
      <c r="L22" s="3">
        <v>3.1</v>
      </c>
      <c r="M22" s="10">
        <v>170.0</v>
      </c>
      <c r="N22" s="10">
        <v>48.0</v>
      </c>
      <c r="O22" s="10">
        <v>10.0</v>
      </c>
      <c r="P22" s="10">
        <v>-0.9</v>
      </c>
      <c r="Q22" s="10">
        <v>65.0</v>
      </c>
      <c r="R22" s="10">
        <v>102.0</v>
      </c>
      <c r="S22" s="10">
        <v>0.23</v>
      </c>
      <c r="T22" s="10">
        <v>1.36</v>
      </c>
      <c r="U22" s="10">
        <v>20.0</v>
      </c>
      <c r="V22" s="10">
        <v>-1.0</v>
      </c>
      <c r="W22" s="10">
        <v>9.0</v>
      </c>
      <c r="X22" s="10">
        <v>4.0</v>
      </c>
      <c r="Y22" s="10">
        <v>17.0</v>
      </c>
      <c r="Z22" s="10">
        <v>0.31</v>
      </c>
      <c r="AA22" s="10">
        <v>0.11</v>
      </c>
      <c r="AB22" s="10">
        <v>16.0</v>
      </c>
      <c r="AC22" s="10">
        <v>-0.12</v>
      </c>
      <c r="AD22" s="10">
        <v>0.01</v>
      </c>
    </row>
    <row r="23" ht="18.75" customHeight="1">
      <c r="A23" s="7" t="s">
        <v>55</v>
      </c>
      <c r="B23" s="11" t="str">
        <f>HYPERLINK("https://zebu.redangus.org:8443/redspro/redspro/action/animalSearch.AnimalSearchAction?eventSubmit_displayAnimal=T&amp;animalNumber=3984114", "3984114")</f>
        <v>3984114</v>
      </c>
      <c r="C23" s="5" t="s">
        <v>56</v>
      </c>
      <c r="D23" s="3" t="s">
        <v>27</v>
      </c>
      <c r="E23" s="9">
        <v>43177.0</v>
      </c>
      <c r="F23" s="10">
        <v>92.0</v>
      </c>
      <c r="G23" s="10">
        <v>649.0</v>
      </c>
      <c r="H23" s="3">
        <v>718.0</v>
      </c>
      <c r="I23" s="3">
        <v>940.0</v>
      </c>
      <c r="J23" s="3">
        <v>2.7</v>
      </c>
      <c r="K23" s="3">
        <v>1037.0</v>
      </c>
      <c r="L23" s="3">
        <v>2.8</v>
      </c>
      <c r="M23" s="10">
        <v>189.0</v>
      </c>
      <c r="N23" s="10">
        <v>47.0</v>
      </c>
      <c r="O23" s="10">
        <v>12.0</v>
      </c>
      <c r="P23" s="10">
        <v>-0.1</v>
      </c>
      <c r="Q23" s="10">
        <v>61.0</v>
      </c>
      <c r="R23" s="10">
        <v>94.0</v>
      </c>
      <c r="S23" s="10">
        <v>0.21</v>
      </c>
      <c r="T23" s="10">
        <v>1.01</v>
      </c>
      <c r="U23" s="10">
        <v>20.0</v>
      </c>
      <c r="V23" s="10">
        <v>-4.0</v>
      </c>
      <c r="W23" s="10">
        <v>12.0</v>
      </c>
      <c r="X23" s="10">
        <v>5.0</v>
      </c>
      <c r="Y23" s="10">
        <v>18.0</v>
      </c>
      <c r="Z23" s="10">
        <v>0.1</v>
      </c>
      <c r="AA23" s="10">
        <v>0.05</v>
      </c>
      <c r="AB23" s="10">
        <v>16.0</v>
      </c>
      <c r="AC23" s="10">
        <v>0.31</v>
      </c>
      <c r="AD23" s="10">
        <v>0.01</v>
      </c>
    </row>
    <row r="24" ht="18.75" customHeight="1">
      <c r="A24" s="7" t="s">
        <v>57</v>
      </c>
      <c r="B24" s="11" t="str">
        <f>HYPERLINK("https://zebu.redangus.org:8443/redspro/redspro/action/animalSearch.AnimalSearchAction?eventSubmit_displayAnimal=T&amp;animalNumber=3984140", "3984140")</f>
        <v>3984140</v>
      </c>
      <c r="C24" s="5" t="s">
        <v>58</v>
      </c>
      <c r="D24" s="3" t="s">
        <v>59</v>
      </c>
      <c r="E24" s="9">
        <v>43177.0</v>
      </c>
      <c r="F24" s="10">
        <v>61.0</v>
      </c>
      <c r="G24" s="10">
        <v>624.0</v>
      </c>
      <c r="H24" s="3">
        <v>660.0</v>
      </c>
      <c r="I24" s="3">
        <v>890.0</v>
      </c>
      <c r="J24" s="3">
        <v>2.8</v>
      </c>
      <c r="K24" s="3">
        <v>945.0</v>
      </c>
      <c r="L24" s="3">
        <v>2.5</v>
      </c>
      <c r="M24" s="10">
        <v>206.0</v>
      </c>
      <c r="N24" s="10">
        <v>52.0</v>
      </c>
      <c r="O24" s="10">
        <v>18.0</v>
      </c>
      <c r="P24" s="10">
        <v>-3.8</v>
      </c>
      <c r="Q24" s="10">
        <v>53.0</v>
      </c>
      <c r="R24" s="10">
        <v>87.0</v>
      </c>
      <c r="S24" s="10">
        <v>0.21</v>
      </c>
      <c r="T24" s="10">
        <v>1.13</v>
      </c>
      <c r="U24" s="10">
        <v>22.0</v>
      </c>
      <c r="V24" s="10">
        <v>-1.0</v>
      </c>
      <c r="W24" s="10">
        <v>15.0</v>
      </c>
      <c r="X24" s="10">
        <v>11.0</v>
      </c>
      <c r="Y24" s="10">
        <v>16.0</v>
      </c>
      <c r="Z24" s="10">
        <v>0.93</v>
      </c>
      <c r="AA24" s="10">
        <v>0.02</v>
      </c>
      <c r="AB24" s="10">
        <v>27.0</v>
      </c>
      <c r="AC24" s="10">
        <v>0.3</v>
      </c>
      <c r="AD24" s="10">
        <v>0.02</v>
      </c>
    </row>
    <row r="25" ht="18.75" customHeight="1">
      <c r="A25" s="7" t="s">
        <v>60</v>
      </c>
      <c r="B25" s="11" t="str">
        <f>HYPERLINK("https://zebu.redangus.org:8443/redspro/redspro/action/animalSearch.AnimalSearchAction?eventSubmit_displayAnimal=T&amp;animalNumber=3984052", "3984052")</f>
        <v>3984052</v>
      </c>
      <c r="C25" s="5">
        <v>3210.0</v>
      </c>
      <c r="D25" s="3" t="s">
        <v>40</v>
      </c>
      <c r="E25" s="9">
        <v>43178.0</v>
      </c>
      <c r="F25" s="10">
        <v>80.0</v>
      </c>
      <c r="G25" s="10">
        <v>758.0</v>
      </c>
      <c r="H25" s="3">
        <v>802.0</v>
      </c>
      <c r="I25" s="3">
        <v>960.0</v>
      </c>
      <c r="J25" s="3">
        <v>1.92</v>
      </c>
      <c r="K25" s="3">
        <v>1022.0</v>
      </c>
      <c r="L25" s="3">
        <v>1.9</v>
      </c>
      <c r="M25" s="10">
        <v>156.0</v>
      </c>
      <c r="N25" s="10">
        <v>48.0</v>
      </c>
      <c r="O25" s="10">
        <v>9.0</v>
      </c>
      <c r="P25" s="10">
        <v>-1.7</v>
      </c>
      <c r="Q25" s="10">
        <v>62.0</v>
      </c>
      <c r="R25" s="10">
        <v>98.0</v>
      </c>
      <c r="S25" s="10">
        <v>0.22</v>
      </c>
      <c r="T25" s="10">
        <v>1.17</v>
      </c>
      <c r="U25" s="10">
        <v>24.0</v>
      </c>
      <c r="V25" s="10">
        <v>5.0</v>
      </c>
      <c r="W25" s="10">
        <v>11.0</v>
      </c>
      <c r="X25" s="10">
        <v>3.0</v>
      </c>
      <c r="Y25" s="10">
        <v>16.0</v>
      </c>
      <c r="Z25" s="10">
        <v>0.27</v>
      </c>
      <c r="AA25" s="10">
        <v>0.1</v>
      </c>
      <c r="AB25" s="10">
        <v>16.0</v>
      </c>
      <c r="AC25" s="10">
        <v>0.0</v>
      </c>
      <c r="AD25" s="10">
        <v>0.03</v>
      </c>
    </row>
    <row r="26" ht="18.75" customHeight="1">
      <c r="A26" s="7" t="s">
        <v>61</v>
      </c>
      <c r="B26" s="11" t="str">
        <f>HYPERLINK("https://zebu.redangus.org:8443/redspro/redspro/action/animalSearch.AnimalSearchAction?eventSubmit_displayAnimal=T&amp;animalNumber=3984108", "3984108")</f>
        <v>3984108</v>
      </c>
      <c r="C26" s="5">
        <v>4202.0</v>
      </c>
      <c r="D26" s="3" t="s">
        <v>27</v>
      </c>
      <c r="E26" s="9">
        <v>43178.0</v>
      </c>
      <c r="F26" s="10">
        <v>66.0</v>
      </c>
      <c r="G26" s="10">
        <v>618.0</v>
      </c>
      <c r="H26" s="3">
        <v>693.0</v>
      </c>
      <c r="I26" s="3">
        <v>880.0</v>
      </c>
      <c r="J26" s="3">
        <v>2.28</v>
      </c>
      <c r="K26" s="3">
        <v>963.0</v>
      </c>
      <c r="L26" s="3">
        <v>2.4</v>
      </c>
      <c r="M26" s="10">
        <v>206.0</v>
      </c>
      <c r="N26" s="10">
        <v>46.0</v>
      </c>
      <c r="O26" s="10">
        <v>23.0</v>
      </c>
      <c r="P26" s="10">
        <v>-6.5</v>
      </c>
      <c r="Q26" s="10">
        <v>42.0</v>
      </c>
      <c r="R26" s="10">
        <v>69.0</v>
      </c>
      <c r="S26" s="10">
        <v>0.17</v>
      </c>
      <c r="T26" s="10">
        <v>0.53</v>
      </c>
      <c r="U26" s="10">
        <v>29.0</v>
      </c>
      <c r="V26" s="10">
        <v>-4.0</v>
      </c>
      <c r="W26" s="10">
        <v>9.0</v>
      </c>
      <c r="X26" s="10">
        <v>12.0</v>
      </c>
      <c r="Y26" s="10">
        <v>18.0</v>
      </c>
      <c r="Z26" s="10">
        <v>0.35</v>
      </c>
      <c r="AA26" s="10">
        <v>0.19</v>
      </c>
      <c r="AB26" s="10">
        <v>-8.0</v>
      </c>
      <c r="AC26" s="10">
        <v>-0.4</v>
      </c>
      <c r="AD26" s="10">
        <v>0.05</v>
      </c>
    </row>
    <row r="27" ht="18.75" customHeight="1">
      <c r="A27" s="7" t="s">
        <v>62</v>
      </c>
      <c r="B27" s="11" t="str">
        <f>HYPERLINK("https://zebu.redangus.org:8443/redspro/redspro/action/animalSearch.AnimalSearchAction?eventSubmit_displayAnimal=T&amp;animalNumber=3984056", "3984056")</f>
        <v>3984056</v>
      </c>
      <c r="C27" s="5">
        <v>3275.0</v>
      </c>
      <c r="D27" s="5" t="s">
        <v>33</v>
      </c>
      <c r="E27" s="9">
        <v>43179.0</v>
      </c>
      <c r="F27" s="10">
        <v>93.0</v>
      </c>
      <c r="G27" s="10">
        <v>666.0</v>
      </c>
      <c r="H27" s="3">
        <v>720.0</v>
      </c>
      <c r="I27" s="3">
        <v>920.0</v>
      </c>
      <c r="J27" s="3">
        <v>2.43</v>
      </c>
      <c r="K27" s="3">
        <v>1053.0</v>
      </c>
      <c r="L27" s="3">
        <v>2.9</v>
      </c>
      <c r="M27" s="10">
        <v>166.0</v>
      </c>
      <c r="N27" s="10">
        <v>50.0</v>
      </c>
      <c r="O27" s="10">
        <v>11.0</v>
      </c>
      <c r="P27" s="10">
        <v>0.3</v>
      </c>
      <c r="Q27" s="10">
        <v>65.0</v>
      </c>
      <c r="R27" s="10">
        <v>104.0</v>
      </c>
      <c r="S27" s="10">
        <v>0.24</v>
      </c>
      <c r="T27" s="10">
        <v>1.24</v>
      </c>
      <c r="U27" s="10">
        <v>27.0</v>
      </c>
      <c r="V27" s="10">
        <v>-2.0</v>
      </c>
      <c r="W27" s="10">
        <v>16.0</v>
      </c>
      <c r="X27" s="10">
        <v>2.0</v>
      </c>
      <c r="Y27" s="10">
        <v>15.0</v>
      </c>
      <c r="Z27" s="10">
        <v>0.53</v>
      </c>
      <c r="AA27" s="10">
        <v>0.04</v>
      </c>
      <c r="AB27" s="10">
        <v>10.0</v>
      </c>
      <c r="AC27" s="10">
        <v>0.14</v>
      </c>
      <c r="AD27" s="10">
        <v>0.03</v>
      </c>
    </row>
    <row r="28" ht="18.75" customHeight="1">
      <c r="A28" s="7" t="s">
        <v>63</v>
      </c>
      <c r="B28" s="11" t="str">
        <f>HYPERLINK("https://zebu.redangus.org:8443/redspro/redspro/action/animalSearch.AnimalSearchAction?eventSubmit_displayAnimal=T&amp;animalNumber=3984118", "3984118")</f>
        <v>3984118</v>
      </c>
      <c r="C28" s="5" t="s">
        <v>64</v>
      </c>
      <c r="D28" s="3" t="s">
        <v>27</v>
      </c>
      <c r="E28" s="9">
        <v>43179.0</v>
      </c>
      <c r="F28" s="10">
        <v>81.0</v>
      </c>
      <c r="G28" s="10">
        <v>808.0</v>
      </c>
      <c r="H28" s="3">
        <v>843.0</v>
      </c>
      <c r="I28" s="3">
        <v>1080.0</v>
      </c>
      <c r="J28" s="3">
        <v>2.89</v>
      </c>
      <c r="K28" s="3">
        <v>1204.0</v>
      </c>
      <c r="L28" s="3">
        <v>3.2</v>
      </c>
      <c r="M28" s="10">
        <v>199.0</v>
      </c>
      <c r="N28" s="10">
        <v>46.0</v>
      </c>
      <c r="O28" s="10">
        <v>19.0</v>
      </c>
      <c r="P28" s="10">
        <v>-3.9</v>
      </c>
      <c r="Q28" s="10">
        <v>56.0</v>
      </c>
      <c r="R28" s="10">
        <v>90.0</v>
      </c>
      <c r="S28" s="10">
        <v>0.21</v>
      </c>
      <c r="T28" s="10">
        <v>1.21</v>
      </c>
      <c r="U28" s="10">
        <v>22.0</v>
      </c>
      <c r="V28" s="10">
        <v>2.0</v>
      </c>
      <c r="W28" s="10">
        <v>11.0</v>
      </c>
      <c r="X28" s="10">
        <v>10.0</v>
      </c>
      <c r="Y28" s="10">
        <v>18.0</v>
      </c>
      <c r="Z28" s="10">
        <v>0.11</v>
      </c>
      <c r="AA28" s="10">
        <v>0.01</v>
      </c>
      <c r="AB28" s="10">
        <v>4.0</v>
      </c>
      <c r="AC28" s="10">
        <v>0.06</v>
      </c>
      <c r="AD28" s="10">
        <v>0.02</v>
      </c>
    </row>
    <row r="29" ht="18.75" customHeight="1">
      <c r="A29" s="7" t="s">
        <v>65</v>
      </c>
      <c r="B29" s="11" t="str">
        <f>HYPERLINK("https://zebu.redangus.org:8443/redspro/redspro/action/animalSearch.AnimalSearchAction?eventSubmit_displayAnimal=T&amp;animalNumber=3984078", "3984078")</f>
        <v>3984078</v>
      </c>
      <c r="C29" s="5">
        <v>4261.0</v>
      </c>
      <c r="D29" s="3" t="s">
        <v>27</v>
      </c>
      <c r="E29" s="9">
        <v>43181.0</v>
      </c>
      <c r="F29" s="10">
        <v>70.0</v>
      </c>
      <c r="G29" s="10">
        <v>652.0</v>
      </c>
      <c r="H29" s="3">
        <v>721.0</v>
      </c>
      <c r="I29" s="3">
        <v>930.0</v>
      </c>
      <c r="J29" s="3">
        <v>2.54</v>
      </c>
      <c r="K29" s="3">
        <v>1015.0</v>
      </c>
      <c r="L29" s="3">
        <v>2.6</v>
      </c>
      <c r="M29" s="10">
        <v>157.0</v>
      </c>
      <c r="N29" s="10">
        <v>47.0</v>
      </c>
      <c r="O29" s="10">
        <v>16.0</v>
      </c>
      <c r="P29" s="10">
        <v>-2.3</v>
      </c>
      <c r="Q29" s="10">
        <v>56.0</v>
      </c>
      <c r="R29" s="10">
        <v>88.0</v>
      </c>
      <c r="S29" s="10">
        <v>0.2</v>
      </c>
      <c r="T29" s="10">
        <v>1.01</v>
      </c>
      <c r="U29" s="10">
        <v>21.0</v>
      </c>
      <c r="V29" s="10">
        <v>4.0</v>
      </c>
      <c r="W29" s="10">
        <v>12.0</v>
      </c>
      <c r="X29" s="10">
        <v>7.0</v>
      </c>
      <c r="Y29" s="10">
        <v>14.0</v>
      </c>
      <c r="Z29" s="10">
        <v>0.43</v>
      </c>
      <c r="AA29" s="10">
        <v>0.22</v>
      </c>
      <c r="AB29" s="10">
        <v>12.0</v>
      </c>
      <c r="AC29" s="10">
        <v>-0.15</v>
      </c>
      <c r="AD29" s="10">
        <v>0.06</v>
      </c>
    </row>
    <row r="30" ht="18.75" customHeight="1">
      <c r="A30" s="7" t="s">
        <v>66</v>
      </c>
      <c r="B30" s="11" t="str">
        <f>HYPERLINK("https://zebu.redangus.org:8443/redspro/redspro/action/animalSearch.AnimalSearchAction?eventSubmit_displayAnimal=T&amp;animalNumber=3984024", "3984024")</f>
        <v>3984024</v>
      </c>
      <c r="C30" s="3">
        <v>2121.0</v>
      </c>
      <c r="D30" s="3" t="s">
        <v>40</v>
      </c>
      <c r="E30" s="9">
        <v>43182.0</v>
      </c>
      <c r="F30" s="10">
        <v>86.0</v>
      </c>
      <c r="G30" s="10">
        <v>641.0</v>
      </c>
      <c r="H30" s="3">
        <v>669.0</v>
      </c>
      <c r="I30" s="3">
        <v>850.0</v>
      </c>
      <c r="J30" s="3">
        <v>2.2</v>
      </c>
      <c r="K30" s="3">
        <v>980.0</v>
      </c>
      <c r="L30" s="3">
        <v>2.7</v>
      </c>
      <c r="M30" s="10">
        <v>157.0</v>
      </c>
      <c r="N30" s="10">
        <v>48.0</v>
      </c>
      <c r="O30" s="10">
        <v>10.0</v>
      </c>
      <c r="P30" s="10">
        <v>-2.2</v>
      </c>
      <c r="Q30" s="10">
        <v>60.0</v>
      </c>
      <c r="R30" s="10">
        <v>96.0</v>
      </c>
      <c r="S30" s="10">
        <v>0.22</v>
      </c>
      <c r="T30" s="10">
        <v>1.09</v>
      </c>
      <c r="U30" s="10">
        <v>16.0</v>
      </c>
      <c r="V30" s="10">
        <v>7.0</v>
      </c>
      <c r="W30" s="10">
        <v>12.0</v>
      </c>
      <c r="X30" s="10">
        <v>5.0</v>
      </c>
      <c r="Y30" s="10">
        <v>16.0</v>
      </c>
      <c r="Z30" s="10">
        <v>0.22</v>
      </c>
      <c r="AA30" s="10">
        <v>0.09</v>
      </c>
      <c r="AB30" s="10">
        <v>10.0</v>
      </c>
      <c r="AC30" s="10">
        <v>-0.03</v>
      </c>
      <c r="AD30" s="10">
        <v>0.03</v>
      </c>
    </row>
    <row r="31" ht="18.75" customHeight="1">
      <c r="A31" s="7" t="s">
        <v>67</v>
      </c>
      <c r="B31" s="11" t="str">
        <f>HYPERLINK("https://zebu.redangus.org:8443/redspro/redspro/action/animalSearch.AnimalSearchAction?eventSubmit_displayAnimal=T&amp;animalNumber=3984082", "3984082")</f>
        <v>3984082</v>
      </c>
      <c r="C31" s="5">
        <v>4209.0</v>
      </c>
      <c r="D31" s="3" t="s">
        <v>27</v>
      </c>
      <c r="E31" s="9">
        <v>43182.0</v>
      </c>
      <c r="F31" s="10">
        <v>86.0</v>
      </c>
      <c r="G31" s="10">
        <v>620.0</v>
      </c>
      <c r="H31" s="3">
        <v>628.0</v>
      </c>
      <c r="I31" s="3">
        <v>850.0</v>
      </c>
      <c r="J31" s="3">
        <v>2.7</v>
      </c>
      <c r="K31" s="3">
        <v>991.0</v>
      </c>
      <c r="L31" s="3">
        <v>3.2</v>
      </c>
      <c r="M31" s="10">
        <v>188.0</v>
      </c>
      <c r="N31" s="10">
        <v>47.0</v>
      </c>
      <c r="O31" s="10">
        <v>14.0</v>
      </c>
      <c r="P31" s="10">
        <v>-2.1</v>
      </c>
      <c r="Q31" s="10">
        <v>57.0</v>
      </c>
      <c r="R31" s="10">
        <v>91.0</v>
      </c>
      <c r="S31" s="10">
        <v>0.21</v>
      </c>
      <c r="T31" s="10">
        <v>1.04</v>
      </c>
      <c r="U31" s="10">
        <v>24.0</v>
      </c>
      <c r="V31" s="10">
        <v>-1.0</v>
      </c>
      <c r="W31" s="10">
        <v>11.0</v>
      </c>
      <c r="X31" s="10">
        <v>6.0</v>
      </c>
      <c r="Y31" s="10">
        <v>18.0</v>
      </c>
      <c r="Z31" s="10">
        <v>0.39</v>
      </c>
      <c r="AA31" s="10">
        <v>0.21</v>
      </c>
      <c r="AB31" s="10">
        <v>7.0</v>
      </c>
      <c r="AC31" s="10">
        <v>-0.35</v>
      </c>
      <c r="AD31" s="10">
        <v>0.04</v>
      </c>
    </row>
    <row r="32" ht="18.75" customHeight="1">
      <c r="A32" s="7" t="s">
        <v>68</v>
      </c>
      <c r="B32" s="11" t="str">
        <f>HYPERLINK("https://zebu.redangus.org:8443/redspro/redspro/action/animalSearch.AnimalSearchAction?eventSubmit_displayAnimal=T&amp;animalNumber=3984028", "3984028")</f>
        <v>3984028</v>
      </c>
      <c r="C32" s="5">
        <v>3226.0</v>
      </c>
      <c r="D32" s="3" t="s">
        <v>40</v>
      </c>
      <c r="E32" s="9">
        <v>43185.0</v>
      </c>
      <c r="F32" s="10">
        <v>81.0</v>
      </c>
      <c r="G32" s="10">
        <v>616.0</v>
      </c>
      <c r="H32" s="3">
        <v>650.0</v>
      </c>
      <c r="I32" s="3">
        <v>850.0</v>
      </c>
      <c r="J32" s="3">
        <v>2.43</v>
      </c>
      <c r="K32" s="3">
        <v>952.0</v>
      </c>
      <c r="L32" s="3">
        <v>2.6</v>
      </c>
      <c r="M32" s="4">
        <v>202.0</v>
      </c>
      <c r="N32" s="10">
        <v>49.0</v>
      </c>
      <c r="O32" s="10">
        <v>11.0</v>
      </c>
      <c r="P32" s="10">
        <v>-1.6</v>
      </c>
      <c r="Q32" s="10">
        <v>65.0</v>
      </c>
      <c r="R32" s="10">
        <v>104.0</v>
      </c>
      <c r="S32" s="10">
        <v>0.24</v>
      </c>
      <c r="T32" s="10">
        <v>0.98</v>
      </c>
      <c r="U32" s="10">
        <v>19.0</v>
      </c>
      <c r="V32" s="10">
        <v>-1.0</v>
      </c>
      <c r="W32" s="10">
        <v>9.0</v>
      </c>
      <c r="X32" s="10">
        <v>5.0</v>
      </c>
      <c r="Y32" s="10">
        <v>20.0</v>
      </c>
      <c r="Z32" s="10">
        <v>0.19</v>
      </c>
      <c r="AA32" s="10">
        <v>0.1</v>
      </c>
      <c r="AB32" s="10">
        <v>8.0</v>
      </c>
      <c r="AC32" s="10">
        <v>-0.09</v>
      </c>
      <c r="AD32" s="10">
        <v>0.03</v>
      </c>
    </row>
    <row r="33" ht="18.75" customHeight="1">
      <c r="A33" s="7" t="s">
        <v>69</v>
      </c>
      <c r="B33" s="11" t="str">
        <f>HYPERLINK("https://zebu.redangus.org:8443/redspro/redspro/action/animalSearch.AnimalSearchAction?eventSubmit_displayAnimal=T&amp;animalNumber=3984034", "3984034")</f>
        <v>3984034</v>
      </c>
      <c r="C33" s="5">
        <v>3219.0</v>
      </c>
      <c r="D33" s="5" t="s">
        <v>33</v>
      </c>
      <c r="E33" s="9">
        <v>43187.0</v>
      </c>
      <c r="F33" s="10">
        <v>77.0</v>
      </c>
      <c r="G33" s="10">
        <v>644.0</v>
      </c>
      <c r="H33" s="3">
        <v>713.0</v>
      </c>
      <c r="I33" s="3">
        <v>890.0</v>
      </c>
      <c r="J33" s="3">
        <v>2.15</v>
      </c>
      <c r="K33" s="3">
        <v>970.0</v>
      </c>
      <c r="L33" s="3">
        <v>2.3</v>
      </c>
      <c r="M33" s="10">
        <v>170.0</v>
      </c>
      <c r="N33" s="10">
        <v>50.0</v>
      </c>
      <c r="O33" s="10">
        <v>12.0</v>
      </c>
      <c r="P33" s="10">
        <v>-1.2</v>
      </c>
      <c r="Q33" s="10">
        <v>66.0</v>
      </c>
      <c r="R33" s="10">
        <v>104.0</v>
      </c>
      <c r="S33" s="10">
        <v>0.24</v>
      </c>
      <c r="T33" s="10">
        <v>0.98</v>
      </c>
      <c r="U33" s="10">
        <v>24.0</v>
      </c>
      <c r="V33" s="10">
        <v>0.0</v>
      </c>
      <c r="W33" s="10">
        <v>8.0</v>
      </c>
      <c r="X33" s="10">
        <v>7.0</v>
      </c>
      <c r="Y33" s="10">
        <v>15.0</v>
      </c>
      <c r="Z33" s="10">
        <v>0.23</v>
      </c>
      <c r="AA33" s="14">
        <v>-0.03</v>
      </c>
      <c r="AB33" s="10">
        <v>19.0</v>
      </c>
      <c r="AC33" s="10">
        <v>0.36</v>
      </c>
      <c r="AD33" s="10">
        <v>0.02</v>
      </c>
    </row>
    <row r="34" ht="18.75" customHeight="1">
      <c r="A34" s="15"/>
      <c r="B34" s="5"/>
      <c r="C34" s="5"/>
      <c r="D34" s="5"/>
      <c r="E34" s="3"/>
      <c r="F34" s="9"/>
      <c r="G34" s="10"/>
      <c r="H34" s="10"/>
      <c r="I34" s="9"/>
      <c r="J34" s="3"/>
      <c r="K34" s="3"/>
      <c r="L34" s="3"/>
      <c r="M34" s="10">
        <v>180.0</v>
      </c>
      <c r="N34" s="10">
        <v>49.0</v>
      </c>
      <c r="O34" s="10">
        <v>12.0</v>
      </c>
      <c r="P34" s="10">
        <v>-1.4</v>
      </c>
      <c r="Q34" s="10">
        <v>58.0</v>
      </c>
      <c r="R34" s="10">
        <v>91.0</v>
      </c>
      <c r="S34" s="10">
        <v>0.21</v>
      </c>
      <c r="T34" s="10">
        <v>0.75</v>
      </c>
      <c r="U34" s="10">
        <v>24.0</v>
      </c>
      <c r="V34" s="10">
        <v>0.0</v>
      </c>
      <c r="W34" s="10">
        <v>11.0</v>
      </c>
      <c r="X34" s="10">
        <v>7.0</v>
      </c>
      <c r="Y34" s="10">
        <v>17.0</v>
      </c>
      <c r="Z34" s="10">
        <v>0.4</v>
      </c>
      <c r="AA34" s="10">
        <v>0.1</v>
      </c>
      <c r="AB34" s="10">
        <v>17.0</v>
      </c>
      <c r="AC34" s="10">
        <v>0.0</v>
      </c>
      <c r="AD34" s="10">
        <v>0.02</v>
      </c>
    </row>
  </sheetData>
  <mergeCells count="3">
    <mergeCell ref="A1:D1"/>
    <mergeCell ref="M21:AD21"/>
    <mergeCell ref="Q1:T1"/>
  </mergeCells>
  <printOptions gridLines="1"/>
  <pageMargins bottom="0.0" footer="0.0" header="0.0" left="0.0" right="0.2" top="0.0"/>
  <pageSetup scale="65" orientation="landscape"/>
  <drawing r:id="rId1"/>
</worksheet>
</file>